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O\tonery\037\1 výzva\"/>
    </mc:Choice>
  </mc:AlternateContent>
  <xr:revisionPtr revIDLastSave="0" documentId="13_ncr:1_{3F198F5D-3B47-4E4F-AE58-3D9BA566053D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Tonery" sheetId="1" r:id="rId1"/>
  </sheets>
  <definedNames>
    <definedName name="_xlnm.Print_Area" localSheetId="0">Tonery!$B$2:$T$30</definedName>
  </definedNames>
  <calcPr calcId="191029"/>
</workbook>
</file>

<file path=xl/calcChain.xml><?xml version="1.0" encoding="utf-8"?>
<calcChain xmlns="http://schemas.openxmlformats.org/spreadsheetml/2006/main">
  <c r="R18" i="1" l="1"/>
  <c r="R22" i="1"/>
  <c r="R23" i="1"/>
  <c r="R24" i="1"/>
  <c r="S18" i="1"/>
  <c r="R19" i="1"/>
  <c r="S19" i="1"/>
  <c r="R20" i="1"/>
  <c r="S20" i="1"/>
  <c r="R21" i="1"/>
  <c r="S21" i="1"/>
  <c r="S24" i="1"/>
  <c r="R25" i="1"/>
  <c r="S25" i="1"/>
  <c r="R26" i="1"/>
  <c r="S26" i="1"/>
  <c r="H24" i="1"/>
  <c r="H23" i="1"/>
  <c r="H22" i="1"/>
  <c r="H21" i="1"/>
  <c r="H20" i="1"/>
  <c r="H19" i="1"/>
  <c r="H18" i="1"/>
  <c r="O18" i="1"/>
  <c r="O19" i="1"/>
  <c r="O20" i="1"/>
  <c r="O21" i="1"/>
  <c r="O22" i="1"/>
  <c r="O23" i="1"/>
  <c r="O24" i="1"/>
  <c r="S23" i="1" l="1"/>
  <c r="S22" i="1"/>
  <c r="S11" i="1"/>
  <c r="S12" i="1"/>
  <c r="S17" i="1"/>
  <c r="S8" i="1"/>
  <c r="S9" i="1"/>
  <c r="S10" i="1"/>
  <c r="S13" i="1"/>
  <c r="S14" i="1"/>
  <c r="S15" i="1"/>
  <c r="S16" i="1"/>
  <c r="S27" i="1"/>
  <c r="R8" i="1" l="1"/>
  <c r="R9" i="1"/>
  <c r="R10" i="1"/>
  <c r="R11" i="1"/>
  <c r="R12" i="1"/>
  <c r="R13" i="1"/>
  <c r="R14" i="1"/>
  <c r="R15" i="1"/>
  <c r="R16" i="1"/>
  <c r="R17" i="1"/>
  <c r="R27" i="1"/>
  <c r="O8" i="1"/>
  <c r="O9" i="1"/>
  <c r="O10" i="1"/>
  <c r="O11" i="1"/>
  <c r="O12" i="1"/>
  <c r="O13" i="1"/>
  <c r="O14" i="1"/>
  <c r="O15" i="1"/>
  <c r="O16" i="1"/>
  <c r="O17" i="1"/>
  <c r="O25" i="1"/>
  <c r="O26" i="1"/>
  <c r="O27" i="1"/>
  <c r="H27" i="1"/>
  <c r="H26" i="1"/>
  <c r="H25" i="1"/>
  <c r="H17" i="1"/>
  <c r="H16" i="1"/>
  <c r="H15" i="1"/>
  <c r="H14" i="1"/>
  <c r="H13" i="1"/>
  <c r="H12" i="1"/>
  <c r="H11" i="1"/>
  <c r="H10" i="1"/>
  <c r="H9" i="1"/>
  <c r="H8" i="1"/>
  <c r="H7" i="1" l="1"/>
  <c r="S7" i="1" l="1"/>
  <c r="R7" i="1"/>
  <c r="Q30" i="1" s="1"/>
  <c r="O7" i="1"/>
  <c r="P30" i="1" s="1"/>
</calcChain>
</file>

<file path=xl/sharedStrings.xml><?xml version="1.0" encoding="utf-8"?>
<sst xmlns="http://schemas.openxmlformats.org/spreadsheetml/2006/main" count="112" uniqueCount="74">
  <si>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</si>
  <si>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</si>
  <si>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</si>
  <si>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</si>
  <si>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</si>
  <si>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</si>
  <si>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</si>
  <si>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</si>
  <si>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</si>
  <si>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</si>
  <si>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</si>
  <si>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</si>
  <si>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</si>
  <si>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</si>
  <si>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</si>
  <si>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</si>
  <si>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</si>
  <si>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</si>
  <si>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</si>
  <si>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</si>
  <si>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</si>
  <si>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</si>
  <si>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</si>
  <si>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</si>
  <si>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</si>
  <si>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</si>
  <si>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</si>
  <si>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</si>
  <si>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ID</t>
  </si>
  <si>
    <t>ks</t>
  </si>
  <si>
    <t>Samostatná faktura</t>
  </si>
  <si>
    <t>NE</t>
  </si>
  <si>
    <t>Pokud financováno z projektových prostředků, pak ŘEŠITEL uvede: NÁZEV A ČÍSLO DOTAČNÍHO PROJEKTU</t>
  </si>
  <si>
    <t>Příloha č. 2 Kupní smlouvy - technická specifikace
Tonery (II.) 037 - 2021 (originální)</t>
  </si>
  <si>
    <t>TONER - HP Color Laser Jet Pro MFP M479fdn - černá</t>
  </si>
  <si>
    <t>TONER -HP Color Laser Jet Pro MFP M479fdn - modrá</t>
  </si>
  <si>
    <t>TONER -HP Color Laser Jet Pro MFP M479fdn - růžová</t>
  </si>
  <si>
    <t>TONER - HP Color Laser Jet Pro MFP M479fdn - žlutá</t>
  </si>
  <si>
    <t>TONER - HP Color Laser Jet Pro MFP 477fdn - ČERNÁ</t>
  </si>
  <si>
    <t>TONER - HP Color Laser Jet Pro MFP 477fdn - MODRÁ</t>
  </si>
  <si>
    <t>TONER - HP Color Laser Jet Pro MFP 477fdn - RUŽOVÁ</t>
  </si>
  <si>
    <t>TONER - HP Color Laser Jet Pro MFP 477fdn - ŽLUTÁ</t>
  </si>
  <si>
    <t>TONER - Lexmark CX410 de - ČERNÁ</t>
  </si>
  <si>
    <t>TONER - Lexmark XC 2130 - ŽLUTÁ</t>
  </si>
  <si>
    <t>TONER - Lexmark XC 2130 - PURPUROVÁ</t>
  </si>
  <si>
    <t>TONER - HP PageWide Pro MFP 477dw - ČERNÁ</t>
  </si>
  <si>
    <t>TONER - HP PageWide Pro MFP 477dw - AZUROVÁ</t>
  </si>
  <si>
    <t>TONER - HP PageWide Pro MFP 477dw - PURPUROVÁ</t>
  </si>
  <si>
    <t>TONER - HP PageWide Pro MFP 477dw - ŽLUTÁ</t>
  </si>
  <si>
    <t>KME - Jana Nocarová,
Tel.: 37763 2301,
E-mail: nocarova@kme.zcu.cz</t>
  </si>
  <si>
    <t xml:space="preserve">Tehnická 8, 
301 00 Plzeň,
Fakulta aplikovaných věd -
Katedra mechaniky, 
místnost UN 432 </t>
  </si>
  <si>
    <t>PC - Ivana Jílková,
Tel.: 737 574 516,
37763 1085,
E-mail: ijilkova@rek.zcu.cz</t>
  </si>
  <si>
    <t>Univerzitní 22, 
301 00 Plzeň,
budova Fakulty strojní - Projektové centrum,
místnost UF 215</t>
  </si>
  <si>
    <t>KHI - Eva Mrázová,
Tel.: 37763 6601,
E-mail: emrazova@khi.zcu.cz</t>
  </si>
  <si>
    <t>Veleslavínova 42,
301 00 Plzeň, 
Fakulta pedagogická - Katedra historie,
1. patro - místnost VC 214</t>
  </si>
  <si>
    <t>5219/0026/21</t>
  </si>
  <si>
    <t>9119/0005/21</t>
  </si>
  <si>
    <t>4219/0016/21</t>
  </si>
  <si>
    <t xml:space="preserve">Originální toner Triumph Adler 3505 ci - barva černá </t>
  </si>
  <si>
    <t>Originální toner Triumph Adler  3505 ci - barva azurová</t>
  </si>
  <si>
    <t>Originální toner Triumph Adler  3505 ci - barva purpurová</t>
  </si>
  <si>
    <t>Originální toner Triumph Adler  3505 ci - barva žlutá</t>
  </si>
  <si>
    <t>Originální toner. Výtěžnost 25 000 stran.</t>
  </si>
  <si>
    <t>Originální toner. Výtěžnost 15 000 stran.</t>
  </si>
  <si>
    <t>Originální toner. Výtěžnost 2 400 stran.</t>
  </si>
  <si>
    <t>Originální toner. Výtěžnost 2 100 stran.</t>
  </si>
  <si>
    <t>Originální toner. Výtěžnost 2 300 stran.</t>
  </si>
  <si>
    <t>Originální toner. Výtěžnost 2 500 stran.</t>
  </si>
  <si>
    <t>Originální toner. Výtěžnost 3 000 stran.</t>
  </si>
  <si>
    <t>Originální toner. Výtěžnost 3 500 stran.</t>
  </si>
  <si>
    <t>Originální toner. Výtěžnost 7 000 stran.</t>
  </si>
  <si>
    <t>Originální toner. Výtěžnost 6 000 stran</t>
  </si>
  <si>
    <t>Toner do tiskárny OKI MB 562 - černý</t>
  </si>
  <si>
    <t>Toner do tiskárny Lexmark MB2236adw - černý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</si>
</sst>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5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 inden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right" vertical="center" indent="1"/>
    </xf>
    <xf numFmtId="0" fontId="4" fillId="3" borderId="11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vertical="center" wrapText="1" indent="1"/>
    </xf>
    <xf numFmtId="0" fontId="0" fillId="4" borderId="22" xfId="0" applyFill="1" applyBorder="1" applyAlignment="1">
      <alignment horizontal="center" vertical="center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20" xfId="0" applyFont="1" applyFill="1" applyBorder="1" applyAlignment="1">
      <alignment horizontal="left" vertical="center" wrapText="1" indent="1"/>
    </xf>
    <xf numFmtId="0" fontId="2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2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15" fillId="5" borderId="9" xfId="0" applyFont="1" applyFill="1" applyBorder="1" applyAlignment="1" applyProtection="1">
      <alignment horizontal="left" vertical="center" wrapText="1" indent="1"/>
      <protection locked="0"/>
    </xf>
    <xf numFmtId="0" fontId="15" fillId="5" borderId="11" xfId="0" applyFont="1" applyFill="1" applyBorder="1" applyAlignment="1" applyProtection="1">
      <alignment horizontal="left" vertical="center" wrapText="1" indent="1"/>
      <protection locked="0"/>
    </xf>
    <xf numFmtId="0" fontId="15" fillId="5" borderId="22" xfId="0" applyFont="1" applyFill="1" applyBorder="1" applyAlignment="1" applyProtection="1">
      <alignment horizontal="left" vertical="center" wrapText="1" indent="1"/>
      <protection locked="0"/>
    </xf>
    <xf numFmtId="0" fontId="15" fillId="5" borderId="14" xfId="0" applyFont="1" applyFill="1" applyBorder="1" applyAlignment="1" applyProtection="1">
      <alignment horizontal="left" vertical="center" wrapText="1" indent="1"/>
      <protection locked="0"/>
    </xf>
    <xf numFmtId="0" fontId="15" fillId="5" borderId="20" xfId="0" applyFont="1" applyFill="1" applyBorder="1" applyAlignment="1" applyProtection="1">
      <alignment horizontal="left" vertical="center" wrapText="1" indent="1"/>
      <protection locked="0"/>
    </xf>
    <xf numFmtId="164" fontId="15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W177"/>
  <sheetViews>
    <sheetView tabSelected="1" zoomScale="78" zoomScaleNormal="78" workbookViewId="0">
      <selection activeCell="G22" sqref="G2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5.7109375" style="1" customWidth="1"/>
    <col min="4" max="4" width="11.7109375" style="2" customWidth="1"/>
    <col min="5" max="5" width="11.28515625" style="3" customWidth="1"/>
    <col min="6" max="6" width="68.42578125" style="1" customWidth="1"/>
    <col min="7" max="7" width="27.85546875" style="1" customWidth="1"/>
    <col min="8" max="8" width="19.42578125" style="1" customWidth="1"/>
    <col min="9" max="9" width="21.85546875" style="1" customWidth="1"/>
    <col min="10" max="10" width="16.85546875" style="1" customWidth="1"/>
    <col min="11" max="11" width="22.28515625" style="5" hidden="1" customWidth="1"/>
    <col min="12" max="12" width="31.28515625" style="5" customWidth="1"/>
    <col min="13" max="13" width="50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22" width="11.7109375" style="5" bestFit="1" customWidth="1"/>
    <col min="23" max="23" width="17.28515625" style="5" bestFit="1" customWidth="1"/>
    <col min="24" max="16384" width="9.140625" style="5"/>
  </cols>
  <sheetData>
    <row r="1" spans="2:23" ht="43.15" customHeight="1" x14ac:dyDescent="0.25">
      <c r="B1" s="105" t="s">
        <v>33</v>
      </c>
      <c r="C1" s="106"/>
      <c r="D1" s="35"/>
      <c r="E1" s="36"/>
    </row>
    <row r="2" spans="2:23" ht="18.75" customHeight="1" x14ac:dyDescent="0.25">
      <c r="B2" s="10"/>
      <c r="C2" s="5"/>
      <c r="D2" s="10"/>
      <c r="E2" s="11"/>
      <c r="F2" s="6"/>
      <c r="G2" s="45"/>
      <c r="H2" s="45"/>
      <c r="I2" s="45"/>
      <c r="J2" s="43"/>
      <c r="K2" s="44"/>
      <c r="L2" s="44"/>
      <c r="N2" s="6"/>
      <c r="O2" s="6"/>
      <c r="P2" s="7"/>
      <c r="Q2" s="7"/>
      <c r="S2" s="7"/>
      <c r="T2" s="8"/>
      <c r="U2" s="9"/>
      <c r="V2" s="8"/>
      <c r="W2" s="8"/>
    </row>
    <row r="3" spans="2:23" ht="18" customHeight="1" x14ac:dyDescent="0.25">
      <c r="B3" s="15"/>
      <c r="C3" s="13" t="s">
        <v>0</v>
      </c>
      <c r="D3" s="14"/>
      <c r="E3" s="14"/>
      <c r="F3" s="14"/>
      <c r="G3" s="46"/>
      <c r="H3" s="46"/>
      <c r="I3" s="46"/>
      <c r="J3" s="46"/>
      <c r="K3" s="46"/>
      <c r="L3" s="46"/>
      <c r="M3" s="7"/>
      <c r="N3" s="37"/>
      <c r="O3" s="4"/>
      <c r="P3" s="37"/>
      <c r="Q3" s="37"/>
      <c r="R3" s="37"/>
      <c r="S3" s="37"/>
    </row>
    <row r="4" spans="2:23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3" ht="34.5" customHeight="1" thickBot="1" x14ac:dyDescent="0.3">
      <c r="B5" s="18"/>
      <c r="C5" s="19"/>
      <c r="D5" s="20"/>
      <c r="E5" s="20"/>
      <c r="F5" s="6"/>
      <c r="G5" s="21" t="s">
        <v>2</v>
      </c>
      <c r="H5" s="40"/>
      <c r="I5" s="6"/>
      <c r="J5" s="6"/>
      <c r="N5" s="22"/>
      <c r="O5" s="22"/>
      <c r="Q5" s="21" t="s">
        <v>2</v>
      </c>
      <c r="U5" s="12"/>
    </row>
    <row r="6" spans="2:23" ht="102.75" customHeight="1" thickTop="1" thickBot="1" x14ac:dyDescent="0.3">
      <c r="B6" s="23" t="s">
        <v>3</v>
      </c>
      <c r="C6" s="39" t="s">
        <v>17</v>
      </c>
      <c r="D6" s="24" t="s">
        <v>4</v>
      </c>
      <c r="E6" s="39" t="s">
        <v>18</v>
      </c>
      <c r="F6" s="39" t="s">
        <v>19</v>
      </c>
      <c r="G6" s="25" t="s">
        <v>5</v>
      </c>
      <c r="H6" s="39" t="s">
        <v>14</v>
      </c>
      <c r="I6" s="39" t="s">
        <v>20</v>
      </c>
      <c r="J6" s="39" t="s">
        <v>21</v>
      </c>
      <c r="K6" s="24" t="s">
        <v>32</v>
      </c>
      <c r="L6" s="47" t="s">
        <v>22</v>
      </c>
      <c r="M6" s="39" t="s">
        <v>25</v>
      </c>
      <c r="N6" s="39" t="s">
        <v>23</v>
      </c>
      <c r="O6" s="39" t="s">
        <v>24</v>
      </c>
      <c r="P6" s="24" t="s">
        <v>6</v>
      </c>
      <c r="Q6" s="26" t="s">
        <v>7</v>
      </c>
      <c r="R6" s="94" t="s">
        <v>8</v>
      </c>
      <c r="S6" s="94" t="s">
        <v>9</v>
      </c>
      <c r="T6" s="39" t="s">
        <v>26</v>
      </c>
      <c r="U6" s="39" t="s">
        <v>27</v>
      </c>
      <c r="V6" s="39" t="s">
        <v>28</v>
      </c>
      <c r="W6" s="27" t="s">
        <v>10</v>
      </c>
    </row>
    <row r="7" spans="2:23" ht="37.5" customHeight="1" thickTop="1" x14ac:dyDescent="0.25">
      <c r="B7" s="49">
        <v>1</v>
      </c>
      <c r="C7" s="95" t="s">
        <v>58</v>
      </c>
      <c r="D7" s="50">
        <v>1</v>
      </c>
      <c r="E7" s="51" t="s">
        <v>29</v>
      </c>
      <c r="F7" s="95" t="s">
        <v>62</v>
      </c>
      <c r="G7" s="147"/>
      <c r="H7" s="52" t="str">
        <f t="shared" ref="H7:H27" si="0">IF(P7&gt;1999,"ANO","NE")</f>
        <v>ANO</v>
      </c>
      <c r="I7" s="112" t="s">
        <v>30</v>
      </c>
      <c r="J7" s="124" t="s">
        <v>31</v>
      </c>
      <c r="K7" s="128"/>
      <c r="L7" s="115" t="s">
        <v>49</v>
      </c>
      <c r="M7" s="115" t="s">
        <v>50</v>
      </c>
      <c r="N7" s="132">
        <v>14</v>
      </c>
      <c r="O7" s="70">
        <f>D7*P7</f>
        <v>2500</v>
      </c>
      <c r="P7" s="53">
        <v>2500</v>
      </c>
      <c r="Q7" s="152"/>
      <c r="R7" s="71">
        <f>D7*Q7</f>
        <v>0</v>
      </c>
      <c r="S7" s="72" t="str">
        <f t="shared" ref="S7:S27" si="1">IF(ISNUMBER(Q7), IF(Q7&gt;P7,"NEVYHOVUJE","VYHOVUJE")," ")</f>
        <v xml:space="preserve"> </v>
      </c>
      <c r="T7" s="124"/>
      <c r="U7" s="124" t="s">
        <v>11</v>
      </c>
      <c r="V7" s="137">
        <v>119031</v>
      </c>
      <c r="W7" s="140" t="s">
        <v>55</v>
      </c>
    </row>
    <row r="8" spans="2:23" ht="37.5" customHeight="1" x14ac:dyDescent="0.25">
      <c r="B8" s="54">
        <v>2</v>
      </c>
      <c r="C8" s="96" t="s">
        <v>59</v>
      </c>
      <c r="D8" s="56">
        <v>1</v>
      </c>
      <c r="E8" s="57" t="s">
        <v>29</v>
      </c>
      <c r="F8" s="96" t="s">
        <v>63</v>
      </c>
      <c r="G8" s="148"/>
      <c r="H8" s="58" t="str">
        <f t="shared" si="0"/>
        <v>ANO</v>
      </c>
      <c r="I8" s="113"/>
      <c r="J8" s="125"/>
      <c r="K8" s="122"/>
      <c r="L8" s="116"/>
      <c r="M8" s="116"/>
      <c r="N8" s="133"/>
      <c r="O8" s="59">
        <f t="shared" ref="O8:O27" si="2">D8*P8</f>
        <v>3100</v>
      </c>
      <c r="P8" s="60">
        <v>3100</v>
      </c>
      <c r="Q8" s="153"/>
      <c r="R8" s="61">
        <f t="shared" ref="R8:R27" si="3">D8*Q8</f>
        <v>0</v>
      </c>
      <c r="S8" s="62" t="str">
        <f t="shared" si="1"/>
        <v xml:space="preserve"> </v>
      </c>
      <c r="T8" s="125"/>
      <c r="U8" s="125"/>
      <c r="V8" s="138"/>
      <c r="W8" s="141"/>
    </row>
    <row r="9" spans="2:23" ht="37.5" customHeight="1" x14ac:dyDescent="0.25">
      <c r="B9" s="54">
        <v>3</v>
      </c>
      <c r="C9" s="96" t="s">
        <v>60</v>
      </c>
      <c r="D9" s="56">
        <v>1</v>
      </c>
      <c r="E9" s="57" t="s">
        <v>29</v>
      </c>
      <c r="F9" s="96" t="s">
        <v>63</v>
      </c>
      <c r="G9" s="148"/>
      <c r="H9" s="58" t="str">
        <f t="shared" si="0"/>
        <v>ANO</v>
      </c>
      <c r="I9" s="113"/>
      <c r="J9" s="125"/>
      <c r="K9" s="122"/>
      <c r="L9" s="116"/>
      <c r="M9" s="116"/>
      <c r="N9" s="133"/>
      <c r="O9" s="59">
        <f t="shared" si="2"/>
        <v>3100</v>
      </c>
      <c r="P9" s="60">
        <v>3100</v>
      </c>
      <c r="Q9" s="153"/>
      <c r="R9" s="61">
        <f t="shared" si="3"/>
        <v>0</v>
      </c>
      <c r="S9" s="62" t="str">
        <f t="shared" si="1"/>
        <v xml:space="preserve"> </v>
      </c>
      <c r="T9" s="125"/>
      <c r="U9" s="125"/>
      <c r="V9" s="138"/>
      <c r="W9" s="141"/>
    </row>
    <row r="10" spans="2:23" ht="37.5" customHeight="1" thickBot="1" x14ac:dyDescent="0.3">
      <c r="B10" s="84">
        <v>4</v>
      </c>
      <c r="C10" s="97" t="s">
        <v>61</v>
      </c>
      <c r="D10" s="85">
        <v>1</v>
      </c>
      <c r="E10" s="86" t="s">
        <v>29</v>
      </c>
      <c r="F10" s="97" t="s">
        <v>63</v>
      </c>
      <c r="G10" s="149"/>
      <c r="H10" s="88" t="str">
        <f t="shared" si="0"/>
        <v>ANO</v>
      </c>
      <c r="I10" s="114"/>
      <c r="J10" s="126"/>
      <c r="K10" s="123"/>
      <c r="L10" s="117"/>
      <c r="M10" s="117"/>
      <c r="N10" s="134"/>
      <c r="O10" s="89">
        <f t="shared" si="2"/>
        <v>3100</v>
      </c>
      <c r="P10" s="90">
        <v>3100</v>
      </c>
      <c r="Q10" s="154"/>
      <c r="R10" s="91">
        <f t="shared" si="3"/>
        <v>0</v>
      </c>
      <c r="S10" s="92" t="str">
        <f t="shared" si="1"/>
        <v xml:space="preserve"> </v>
      </c>
      <c r="T10" s="126"/>
      <c r="U10" s="126"/>
      <c r="V10" s="139"/>
      <c r="W10" s="142"/>
    </row>
    <row r="11" spans="2:23" ht="37.5" customHeight="1" x14ac:dyDescent="0.25">
      <c r="B11" s="63">
        <v>5</v>
      </c>
      <c r="C11" s="64" t="s">
        <v>34</v>
      </c>
      <c r="D11" s="65">
        <v>1</v>
      </c>
      <c r="E11" s="66" t="s">
        <v>29</v>
      </c>
      <c r="F11" s="98" t="s">
        <v>64</v>
      </c>
      <c r="G11" s="150"/>
      <c r="H11" s="67" t="str">
        <f t="shared" si="0"/>
        <v>NE</v>
      </c>
      <c r="I11" s="118" t="s">
        <v>30</v>
      </c>
      <c r="J11" s="127" t="s">
        <v>31</v>
      </c>
      <c r="K11" s="129"/>
      <c r="L11" s="118" t="s">
        <v>51</v>
      </c>
      <c r="M11" s="118" t="s">
        <v>52</v>
      </c>
      <c r="N11" s="135">
        <v>14</v>
      </c>
      <c r="O11" s="81">
        <f t="shared" si="2"/>
        <v>1800</v>
      </c>
      <c r="P11" s="68">
        <v>1800</v>
      </c>
      <c r="Q11" s="155"/>
      <c r="R11" s="82">
        <f t="shared" si="3"/>
        <v>0</v>
      </c>
      <c r="S11" s="83" t="str">
        <f t="shared" si="1"/>
        <v xml:space="preserve"> </v>
      </c>
      <c r="T11" s="127"/>
      <c r="U11" s="127" t="s">
        <v>11</v>
      </c>
      <c r="V11" s="143">
        <v>118833</v>
      </c>
      <c r="W11" s="144" t="s">
        <v>56</v>
      </c>
    </row>
    <row r="12" spans="2:23" ht="37.5" customHeight="1" x14ac:dyDescent="0.25">
      <c r="B12" s="54">
        <v>6</v>
      </c>
      <c r="C12" s="55" t="s">
        <v>35</v>
      </c>
      <c r="D12" s="56">
        <v>1</v>
      </c>
      <c r="E12" s="57" t="s">
        <v>29</v>
      </c>
      <c r="F12" s="96" t="s">
        <v>65</v>
      </c>
      <c r="G12" s="148"/>
      <c r="H12" s="58" t="str">
        <f t="shared" si="0"/>
        <v>ANO</v>
      </c>
      <c r="I12" s="119"/>
      <c r="J12" s="125"/>
      <c r="K12" s="122"/>
      <c r="L12" s="122"/>
      <c r="M12" s="122"/>
      <c r="N12" s="133"/>
      <c r="O12" s="59">
        <f t="shared" si="2"/>
        <v>2300</v>
      </c>
      <c r="P12" s="60">
        <v>2300</v>
      </c>
      <c r="Q12" s="153"/>
      <c r="R12" s="61">
        <f t="shared" si="3"/>
        <v>0</v>
      </c>
      <c r="S12" s="62" t="str">
        <f t="shared" si="1"/>
        <v xml:space="preserve"> </v>
      </c>
      <c r="T12" s="125"/>
      <c r="U12" s="125"/>
      <c r="V12" s="138"/>
      <c r="W12" s="141"/>
    </row>
    <row r="13" spans="2:23" ht="37.5" customHeight="1" x14ac:dyDescent="0.25">
      <c r="B13" s="54">
        <v>7</v>
      </c>
      <c r="C13" s="69" t="s">
        <v>36</v>
      </c>
      <c r="D13" s="56">
        <v>1</v>
      </c>
      <c r="E13" s="57" t="s">
        <v>29</v>
      </c>
      <c r="F13" s="96" t="s">
        <v>65</v>
      </c>
      <c r="G13" s="148"/>
      <c r="H13" s="58" t="str">
        <f t="shared" si="0"/>
        <v>ANO</v>
      </c>
      <c r="I13" s="119"/>
      <c r="J13" s="125"/>
      <c r="K13" s="122"/>
      <c r="L13" s="122"/>
      <c r="M13" s="122"/>
      <c r="N13" s="133"/>
      <c r="O13" s="59">
        <f t="shared" si="2"/>
        <v>2300</v>
      </c>
      <c r="P13" s="60">
        <v>2300</v>
      </c>
      <c r="Q13" s="153"/>
      <c r="R13" s="61">
        <f t="shared" si="3"/>
        <v>0</v>
      </c>
      <c r="S13" s="62" t="str">
        <f t="shared" si="1"/>
        <v xml:space="preserve"> </v>
      </c>
      <c r="T13" s="125"/>
      <c r="U13" s="125"/>
      <c r="V13" s="138"/>
      <c r="W13" s="141"/>
    </row>
    <row r="14" spans="2:23" ht="37.5" customHeight="1" x14ac:dyDescent="0.25">
      <c r="B14" s="54">
        <v>8</v>
      </c>
      <c r="C14" s="69" t="s">
        <v>37</v>
      </c>
      <c r="D14" s="56">
        <v>1</v>
      </c>
      <c r="E14" s="57" t="s">
        <v>29</v>
      </c>
      <c r="F14" s="96" t="s">
        <v>65</v>
      </c>
      <c r="G14" s="148"/>
      <c r="H14" s="58" t="str">
        <f t="shared" si="0"/>
        <v>ANO</v>
      </c>
      <c r="I14" s="119"/>
      <c r="J14" s="125"/>
      <c r="K14" s="122"/>
      <c r="L14" s="122"/>
      <c r="M14" s="122"/>
      <c r="N14" s="133"/>
      <c r="O14" s="59">
        <f t="shared" si="2"/>
        <v>2300</v>
      </c>
      <c r="P14" s="60">
        <v>2300</v>
      </c>
      <c r="Q14" s="153"/>
      <c r="R14" s="61">
        <f t="shared" si="3"/>
        <v>0</v>
      </c>
      <c r="S14" s="62" t="str">
        <f t="shared" si="1"/>
        <v xml:space="preserve"> </v>
      </c>
      <c r="T14" s="125"/>
      <c r="U14" s="125"/>
      <c r="V14" s="138"/>
      <c r="W14" s="141"/>
    </row>
    <row r="15" spans="2:23" ht="37.5" customHeight="1" x14ac:dyDescent="0.25">
      <c r="B15" s="54">
        <v>9</v>
      </c>
      <c r="C15" s="69" t="s">
        <v>38</v>
      </c>
      <c r="D15" s="56">
        <v>2</v>
      </c>
      <c r="E15" s="57" t="s">
        <v>29</v>
      </c>
      <c r="F15" s="96" t="s">
        <v>66</v>
      </c>
      <c r="G15" s="148"/>
      <c r="H15" s="58" t="str">
        <f t="shared" si="0"/>
        <v>NE</v>
      </c>
      <c r="I15" s="119"/>
      <c r="J15" s="125"/>
      <c r="K15" s="122"/>
      <c r="L15" s="122"/>
      <c r="M15" s="122"/>
      <c r="N15" s="133"/>
      <c r="O15" s="59">
        <f t="shared" si="2"/>
        <v>3600</v>
      </c>
      <c r="P15" s="60">
        <v>1800</v>
      </c>
      <c r="Q15" s="153"/>
      <c r="R15" s="61">
        <f t="shared" si="3"/>
        <v>0</v>
      </c>
      <c r="S15" s="62" t="str">
        <f t="shared" si="1"/>
        <v xml:space="preserve"> </v>
      </c>
      <c r="T15" s="125"/>
      <c r="U15" s="125"/>
      <c r="V15" s="138"/>
      <c r="W15" s="141"/>
    </row>
    <row r="16" spans="2:23" ht="37.5" customHeight="1" x14ac:dyDescent="0.25">
      <c r="B16" s="54">
        <v>10</v>
      </c>
      <c r="C16" s="69" t="s">
        <v>39</v>
      </c>
      <c r="D16" s="56">
        <v>1</v>
      </c>
      <c r="E16" s="57" t="s">
        <v>29</v>
      </c>
      <c r="F16" s="96" t="s">
        <v>66</v>
      </c>
      <c r="G16" s="148"/>
      <c r="H16" s="58" t="str">
        <f t="shared" si="0"/>
        <v>ANO</v>
      </c>
      <c r="I16" s="119"/>
      <c r="J16" s="125"/>
      <c r="K16" s="122"/>
      <c r="L16" s="122"/>
      <c r="M16" s="122"/>
      <c r="N16" s="133"/>
      <c r="O16" s="59">
        <f t="shared" si="2"/>
        <v>2300</v>
      </c>
      <c r="P16" s="60">
        <v>2300</v>
      </c>
      <c r="Q16" s="153"/>
      <c r="R16" s="61">
        <f t="shared" si="3"/>
        <v>0</v>
      </c>
      <c r="S16" s="62" t="str">
        <f t="shared" si="1"/>
        <v xml:space="preserve"> </v>
      </c>
      <c r="T16" s="125"/>
      <c r="U16" s="125"/>
      <c r="V16" s="138"/>
      <c r="W16" s="141"/>
    </row>
    <row r="17" spans="2:23" ht="37.5" customHeight="1" x14ac:dyDescent="0.25">
      <c r="B17" s="54">
        <v>11</v>
      </c>
      <c r="C17" s="69" t="s">
        <v>40</v>
      </c>
      <c r="D17" s="56">
        <v>1</v>
      </c>
      <c r="E17" s="57" t="s">
        <v>29</v>
      </c>
      <c r="F17" s="96" t="s">
        <v>66</v>
      </c>
      <c r="G17" s="148"/>
      <c r="H17" s="58" t="str">
        <f t="shared" si="0"/>
        <v>ANO</v>
      </c>
      <c r="I17" s="119"/>
      <c r="J17" s="125"/>
      <c r="K17" s="122"/>
      <c r="L17" s="122"/>
      <c r="M17" s="122"/>
      <c r="N17" s="133"/>
      <c r="O17" s="59">
        <f t="shared" si="2"/>
        <v>2300</v>
      </c>
      <c r="P17" s="60">
        <v>2300</v>
      </c>
      <c r="Q17" s="153"/>
      <c r="R17" s="61">
        <f t="shared" si="3"/>
        <v>0</v>
      </c>
      <c r="S17" s="62" t="str">
        <f t="shared" si="1"/>
        <v xml:space="preserve"> </v>
      </c>
      <c r="T17" s="125"/>
      <c r="U17" s="125"/>
      <c r="V17" s="138"/>
      <c r="W17" s="141"/>
    </row>
    <row r="18" spans="2:23" ht="37.5" customHeight="1" x14ac:dyDescent="0.25">
      <c r="B18" s="54">
        <v>12</v>
      </c>
      <c r="C18" s="69" t="s">
        <v>41</v>
      </c>
      <c r="D18" s="56">
        <v>1</v>
      </c>
      <c r="E18" s="57" t="s">
        <v>29</v>
      </c>
      <c r="F18" s="96" t="s">
        <v>66</v>
      </c>
      <c r="G18" s="148"/>
      <c r="H18" s="58" t="str">
        <f t="shared" si="0"/>
        <v>ANO</v>
      </c>
      <c r="I18" s="119"/>
      <c r="J18" s="125"/>
      <c r="K18" s="122"/>
      <c r="L18" s="122"/>
      <c r="M18" s="122"/>
      <c r="N18" s="133"/>
      <c r="O18" s="59">
        <f t="shared" si="2"/>
        <v>2300</v>
      </c>
      <c r="P18" s="60">
        <v>2300</v>
      </c>
      <c r="Q18" s="153"/>
      <c r="R18" s="61">
        <f t="shared" ref="R18:R26" si="4">D18*Q18</f>
        <v>0</v>
      </c>
      <c r="S18" s="62" t="str">
        <f t="shared" ref="S18:S26" si="5">IF(ISNUMBER(Q18), IF(Q18&gt;P18,"NEVYHOVUJE","VYHOVUJE")," ")</f>
        <v xml:space="preserve"> </v>
      </c>
      <c r="T18" s="125"/>
      <c r="U18" s="125"/>
      <c r="V18" s="138"/>
      <c r="W18" s="141"/>
    </row>
    <row r="19" spans="2:23" ht="37.5" customHeight="1" x14ac:dyDescent="0.25">
      <c r="B19" s="54">
        <v>13</v>
      </c>
      <c r="C19" s="69" t="s">
        <v>42</v>
      </c>
      <c r="D19" s="56">
        <v>2</v>
      </c>
      <c r="E19" s="57" t="s">
        <v>29</v>
      </c>
      <c r="F19" s="96" t="s">
        <v>67</v>
      </c>
      <c r="G19" s="148"/>
      <c r="H19" s="58" t="str">
        <f t="shared" si="0"/>
        <v>NE</v>
      </c>
      <c r="I19" s="119"/>
      <c r="J19" s="125"/>
      <c r="K19" s="122"/>
      <c r="L19" s="122"/>
      <c r="M19" s="122"/>
      <c r="N19" s="133"/>
      <c r="O19" s="59">
        <f t="shared" si="2"/>
        <v>2800</v>
      </c>
      <c r="P19" s="60">
        <v>1400</v>
      </c>
      <c r="Q19" s="153"/>
      <c r="R19" s="61">
        <f t="shared" si="4"/>
        <v>0</v>
      </c>
      <c r="S19" s="62" t="str">
        <f t="shared" si="5"/>
        <v xml:space="preserve"> </v>
      </c>
      <c r="T19" s="125"/>
      <c r="U19" s="125"/>
      <c r="V19" s="138"/>
      <c r="W19" s="141"/>
    </row>
    <row r="20" spans="2:23" ht="37.5" customHeight="1" x14ac:dyDescent="0.25">
      <c r="B20" s="54">
        <v>14</v>
      </c>
      <c r="C20" s="69" t="s">
        <v>43</v>
      </c>
      <c r="D20" s="56">
        <v>1</v>
      </c>
      <c r="E20" s="57" t="s">
        <v>29</v>
      </c>
      <c r="F20" s="96" t="s">
        <v>68</v>
      </c>
      <c r="G20" s="148"/>
      <c r="H20" s="58" t="str">
        <f t="shared" si="0"/>
        <v>ANO</v>
      </c>
      <c r="I20" s="119"/>
      <c r="J20" s="125"/>
      <c r="K20" s="122"/>
      <c r="L20" s="122"/>
      <c r="M20" s="122"/>
      <c r="N20" s="133"/>
      <c r="O20" s="59">
        <f t="shared" si="2"/>
        <v>2200</v>
      </c>
      <c r="P20" s="60">
        <v>2200</v>
      </c>
      <c r="Q20" s="153"/>
      <c r="R20" s="61">
        <f t="shared" si="4"/>
        <v>0</v>
      </c>
      <c r="S20" s="62" t="str">
        <f t="shared" si="5"/>
        <v xml:space="preserve"> </v>
      </c>
      <c r="T20" s="125"/>
      <c r="U20" s="125"/>
      <c r="V20" s="138"/>
      <c r="W20" s="141"/>
    </row>
    <row r="21" spans="2:23" ht="37.5" customHeight="1" x14ac:dyDescent="0.25">
      <c r="B21" s="54">
        <v>15</v>
      </c>
      <c r="C21" s="69" t="s">
        <v>44</v>
      </c>
      <c r="D21" s="56">
        <v>1</v>
      </c>
      <c r="E21" s="57" t="s">
        <v>29</v>
      </c>
      <c r="F21" s="96" t="s">
        <v>68</v>
      </c>
      <c r="G21" s="148"/>
      <c r="H21" s="58" t="str">
        <f t="shared" si="0"/>
        <v>ANO</v>
      </c>
      <c r="I21" s="119"/>
      <c r="J21" s="125"/>
      <c r="K21" s="122"/>
      <c r="L21" s="122"/>
      <c r="M21" s="122"/>
      <c r="N21" s="133"/>
      <c r="O21" s="59">
        <f t="shared" si="2"/>
        <v>2400</v>
      </c>
      <c r="P21" s="60">
        <v>2400</v>
      </c>
      <c r="Q21" s="153"/>
      <c r="R21" s="61">
        <f t="shared" si="4"/>
        <v>0</v>
      </c>
      <c r="S21" s="62" t="str">
        <f t="shared" si="5"/>
        <v xml:space="preserve"> </v>
      </c>
      <c r="T21" s="125"/>
      <c r="U21" s="125"/>
      <c r="V21" s="138"/>
      <c r="W21" s="141"/>
    </row>
    <row r="22" spans="2:23" ht="37.5" customHeight="1" x14ac:dyDescent="0.25">
      <c r="B22" s="54">
        <v>16</v>
      </c>
      <c r="C22" s="69" t="s">
        <v>45</v>
      </c>
      <c r="D22" s="56">
        <v>2</v>
      </c>
      <c r="E22" s="57" t="s">
        <v>29</v>
      </c>
      <c r="F22" s="96" t="s">
        <v>69</v>
      </c>
      <c r="G22" s="148"/>
      <c r="H22" s="58" t="str">
        <f t="shared" si="0"/>
        <v>ANO</v>
      </c>
      <c r="I22" s="119"/>
      <c r="J22" s="125"/>
      <c r="K22" s="122"/>
      <c r="L22" s="122"/>
      <c r="M22" s="122"/>
      <c r="N22" s="133"/>
      <c r="O22" s="59">
        <f t="shared" si="2"/>
        <v>4400</v>
      </c>
      <c r="P22" s="60">
        <v>2200</v>
      </c>
      <c r="Q22" s="153"/>
      <c r="R22" s="61">
        <f t="shared" si="4"/>
        <v>0</v>
      </c>
      <c r="S22" s="62" t="str">
        <f t="shared" si="5"/>
        <v xml:space="preserve"> </v>
      </c>
      <c r="T22" s="125"/>
      <c r="U22" s="125"/>
      <c r="V22" s="138"/>
      <c r="W22" s="141"/>
    </row>
    <row r="23" spans="2:23" ht="37.5" customHeight="1" x14ac:dyDescent="0.25">
      <c r="B23" s="54">
        <v>17</v>
      </c>
      <c r="C23" s="69" t="s">
        <v>46</v>
      </c>
      <c r="D23" s="56">
        <v>1</v>
      </c>
      <c r="E23" s="57" t="s">
        <v>29</v>
      </c>
      <c r="F23" s="96" t="s">
        <v>68</v>
      </c>
      <c r="G23" s="148"/>
      <c r="H23" s="58" t="str">
        <f t="shared" si="0"/>
        <v>ANO</v>
      </c>
      <c r="I23" s="119"/>
      <c r="J23" s="125"/>
      <c r="K23" s="122"/>
      <c r="L23" s="122"/>
      <c r="M23" s="122"/>
      <c r="N23" s="133"/>
      <c r="O23" s="59">
        <f t="shared" si="2"/>
        <v>2100</v>
      </c>
      <c r="P23" s="60">
        <v>2100</v>
      </c>
      <c r="Q23" s="153"/>
      <c r="R23" s="61">
        <f t="shared" si="4"/>
        <v>0</v>
      </c>
      <c r="S23" s="62" t="str">
        <f t="shared" si="5"/>
        <v xml:space="preserve"> </v>
      </c>
      <c r="T23" s="125"/>
      <c r="U23" s="125"/>
      <c r="V23" s="138"/>
      <c r="W23" s="141"/>
    </row>
    <row r="24" spans="2:23" ht="37.5" customHeight="1" x14ac:dyDescent="0.25">
      <c r="B24" s="54">
        <v>18</v>
      </c>
      <c r="C24" s="69" t="s">
        <v>47</v>
      </c>
      <c r="D24" s="56">
        <v>1</v>
      </c>
      <c r="E24" s="57" t="s">
        <v>29</v>
      </c>
      <c r="F24" s="96" t="s">
        <v>68</v>
      </c>
      <c r="G24" s="148"/>
      <c r="H24" s="58" t="str">
        <f t="shared" si="0"/>
        <v>ANO</v>
      </c>
      <c r="I24" s="119"/>
      <c r="J24" s="125"/>
      <c r="K24" s="122"/>
      <c r="L24" s="122"/>
      <c r="M24" s="122"/>
      <c r="N24" s="133"/>
      <c r="O24" s="59">
        <f t="shared" si="2"/>
        <v>2100</v>
      </c>
      <c r="P24" s="60">
        <v>2100</v>
      </c>
      <c r="Q24" s="153"/>
      <c r="R24" s="61">
        <f t="shared" si="4"/>
        <v>0</v>
      </c>
      <c r="S24" s="62" t="str">
        <f t="shared" si="5"/>
        <v xml:space="preserve"> </v>
      </c>
      <c r="T24" s="125"/>
      <c r="U24" s="125"/>
      <c r="V24" s="138"/>
      <c r="W24" s="141"/>
    </row>
    <row r="25" spans="2:23" ht="37.5" customHeight="1" thickBot="1" x14ac:dyDescent="0.3">
      <c r="B25" s="84">
        <v>19</v>
      </c>
      <c r="C25" s="87" t="s">
        <v>48</v>
      </c>
      <c r="D25" s="85">
        <v>1</v>
      </c>
      <c r="E25" s="86" t="s">
        <v>29</v>
      </c>
      <c r="F25" s="97" t="s">
        <v>68</v>
      </c>
      <c r="G25" s="149"/>
      <c r="H25" s="88" t="str">
        <f t="shared" si="0"/>
        <v>ANO</v>
      </c>
      <c r="I25" s="120"/>
      <c r="J25" s="126"/>
      <c r="K25" s="123"/>
      <c r="L25" s="123"/>
      <c r="M25" s="123"/>
      <c r="N25" s="134"/>
      <c r="O25" s="89">
        <f t="shared" si="2"/>
        <v>2100</v>
      </c>
      <c r="P25" s="90">
        <v>2100</v>
      </c>
      <c r="Q25" s="154"/>
      <c r="R25" s="91">
        <f t="shared" si="4"/>
        <v>0</v>
      </c>
      <c r="S25" s="92" t="str">
        <f t="shared" si="5"/>
        <v xml:space="preserve"> </v>
      </c>
      <c r="T25" s="126"/>
      <c r="U25" s="126"/>
      <c r="V25" s="139"/>
      <c r="W25" s="142"/>
    </row>
    <row r="26" spans="2:23" ht="39" customHeight="1" x14ac:dyDescent="0.25">
      <c r="B26" s="63">
        <v>20</v>
      </c>
      <c r="C26" s="98" t="s">
        <v>72</v>
      </c>
      <c r="D26" s="65">
        <v>1</v>
      </c>
      <c r="E26" s="66" t="s">
        <v>29</v>
      </c>
      <c r="F26" s="98" t="s">
        <v>70</v>
      </c>
      <c r="G26" s="150"/>
      <c r="H26" s="67" t="str">
        <f t="shared" si="0"/>
        <v>ANO</v>
      </c>
      <c r="I26" s="118" t="s">
        <v>30</v>
      </c>
      <c r="J26" s="127" t="s">
        <v>31</v>
      </c>
      <c r="K26" s="129"/>
      <c r="L26" s="118" t="s">
        <v>53</v>
      </c>
      <c r="M26" s="118" t="s">
        <v>54</v>
      </c>
      <c r="N26" s="135">
        <v>14</v>
      </c>
      <c r="O26" s="81">
        <f t="shared" si="2"/>
        <v>2710</v>
      </c>
      <c r="P26" s="68">
        <v>2710</v>
      </c>
      <c r="Q26" s="155"/>
      <c r="R26" s="82">
        <f t="shared" si="4"/>
        <v>0</v>
      </c>
      <c r="S26" s="83" t="str">
        <f t="shared" si="5"/>
        <v xml:space="preserve"> </v>
      </c>
      <c r="T26" s="127"/>
      <c r="U26" s="127" t="s">
        <v>11</v>
      </c>
      <c r="V26" s="143">
        <v>133302</v>
      </c>
      <c r="W26" s="144" t="s">
        <v>57</v>
      </c>
    </row>
    <row r="27" spans="2:23" ht="39" customHeight="1" thickBot="1" x14ac:dyDescent="0.3">
      <c r="B27" s="73">
        <v>21</v>
      </c>
      <c r="C27" s="99" t="s">
        <v>73</v>
      </c>
      <c r="D27" s="74">
        <v>1</v>
      </c>
      <c r="E27" s="75" t="s">
        <v>29</v>
      </c>
      <c r="F27" s="99" t="s">
        <v>71</v>
      </c>
      <c r="G27" s="151"/>
      <c r="H27" s="76" t="str">
        <f t="shared" si="0"/>
        <v>ANO</v>
      </c>
      <c r="I27" s="121"/>
      <c r="J27" s="130"/>
      <c r="K27" s="131"/>
      <c r="L27" s="131"/>
      <c r="M27" s="121"/>
      <c r="N27" s="136"/>
      <c r="O27" s="77">
        <f t="shared" si="2"/>
        <v>3793</v>
      </c>
      <c r="P27" s="78">
        <v>3793</v>
      </c>
      <c r="Q27" s="156"/>
      <c r="R27" s="79">
        <f t="shared" si="3"/>
        <v>0</v>
      </c>
      <c r="S27" s="80" t="str">
        <f t="shared" si="1"/>
        <v xml:space="preserve"> </v>
      </c>
      <c r="T27" s="130"/>
      <c r="U27" s="130"/>
      <c r="V27" s="145"/>
      <c r="W27" s="146"/>
    </row>
    <row r="28" spans="2:23" ht="13.5" customHeight="1" thickTop="1" thickBot="1" x14ac:dyDescent="0.3">
      <c r="C28" s="5"/>
      <c r="D28" s="5"/>
      <c r="E28" s="5"/>
      <c r="F28" s="5"/>
      <c r="G28" s="5"/>
      <c r="H28" s="5"/>
      <c r="I28" s="5"/>
      <c r="J28" s="5"/>
      <c r="N28" s="5"/>
      <c r="O28" s="5"/>
      <c r="R28" s="48"/>
    </row>
    <row r="29" spans="2:23" ht="60.75" customHeight="1" thickTop="1" thickBot="1" x14ac:dyDescent="0.3">
      <c r="B29" s="107" t="s">
        <v>15</v>
      </c>
      <c r="C29" s="108"/>
      <c r="D29" s="108"/>
      <c r="E29" s="108"/>
      <c r="F29" s="108"/>
      <c r="G29" s="108"/>
      <c r="H29" s="93"/>
      <c r="I29" s="28"/>
      <c r="J29" s="28"/>
      <c r="K29" s="28"/>
      <c r="L29" s="12"/>
      <c r="M29" s="12"/>
      <c r="N29" s="29"/>
      <c r="O29" s="29"/>
      <c r="P29" s="30" t="s">
        <v>12</v>
      </c>
      <c r="Q29" s="109" t="s">
        <v>13</v>
      </c>
      <c r="R29" s="110"/>
      <c r="S29" s="111"/>
      <c r="T29" s="22"/>
      <c r="U29" s="31"/>
    </row>
    <row r="30" spans="2:23" ht="33" customHeight="1" thickTop="1" thickBot="1" x14ac:dyDescent="0.3">
      <c r="B30" s="100" t="s">
        <v>16</v>
      </c>
      <c r="C30" s="101"/>
      <c r="D30" s="101"/>
      <c r="E30" s="101"/>
      <c r="F30" s="101"/>
      <c r="G30" s="101"/>
      <c r="H30" s="38"/>
      <c r="I30" s="32"/>
      <c r="L30" s="10"/>
      <c r="M30" s="10"/>
      <c r="N30" s="33"/>
      <c r="O30" s="33"/>
      <c r="P30" s="34">
        <f>SUM(O7:O27)</f>
        <v>55603</v>
      </c>
      <c r="Q30" s="102">
        <f>SUM(R7:R27)</f>
        <v>0</v>
      </c>
      <c r="R30" s="103"/>
      <c r="S30" s="104"/>
    </row>
    <row r="31" spans="2:23" ht="14.25" customHeight="1" thickTop="1" x14ac:dyDescent="0.25"/>
    <row r="32" spans="2:23" ht="14.25" customHeight="1" x14ac:dyDescent="0.25">
      <c r="B32" s="41"/>
    </row>
    <row r="33" spans="2:3" ht="14.25" customHeight="1" x14ac:dyDescent="0.25">
      <c r="B33" s="42"/>
      <c r="C33" s="41"/>
    </row>
    <row r="34" spans="2:3" ht="14.25" customHeight="1" x14ac:dyDescent="0.25"/>
    <row r="35" spans="2:3" ht="14.25" customHeight="1" x14ac:dyDescent="0.25"/>
    <row r="36" spans="2:3" ht="14.25" customHeight="1" x14ac:dyDescent="0.25"/>
    <row r="37" spans="2:3" ht="14.25" customHeight="1" x14ac:dyDescent="0.25"/>
    <row r="38" spans="2:3" ht="14.25" customHeight="1" x14ac:dyDescent="0.25"/>
    <row r="39" spans="2:3" ht="14.25" customHeight="1" x14ac:dyDescent="0.25"/>
    <row r="40" spans="2:3" ht="14.25" customHeight="1" x14ac:dyDescent="0.25"/>
    <row r="41" spans="2:3" ht="14.25" customHeight="1" x14ac:dyDescent="0.25"/>
    <row r="42" spans="2:3" ht="14.25" customHeight="1" x14ac:dyDescent="0.25"/>
    <row r="43" spans="2:3" ht="14.25" customHeight="1" x14ac:dyDescent="0.25"/>
    <row r="44" spans="2:3" ht="14.25" customHeight="1" x14ac:dyDescent="0.25"/>
    <row r="45" spans="2:3" ht="14.25" customHeight="1" x14ac:dyDescent="0.25"/>
    <row r="46" spans="2:3" ht="14.25" customHeight="1" x14ac:dyDescent="0.25"/>
    <row r="47" spans="2:3" ht="14.25" customHeight="1" x14ac:dyDescent="0.25"/>
    <row r="48" spans="2:3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</sheetData>
  <sheetProtection algorithmName="SHA-512" hashValue="l/fcBrjAM522Sj+4+SIu3EmbNPvYSlsS6uIW4pHPcF1GInDeW3KlKK2VQyb5nXzJ23Z4zPvvYCFDLsUuHAbdUw==" saltValue="jZhnSXfxey+dJLpytUKo7g==" spinCount="100000" sheet="1" objects="1" scenarios="1"/>
  <mergeCells count="35">
    <mergeCell ref="W7:W10"/>
    <mergeCell ref="U11:U25"/>
    <mergeCell ref="V11:V25"/>
    <mergeCell ref="W11:W25"/>
    <mergeCell ref="U26:U27"/>
    <mergeCell ref="V26:V27"/>
    <mergeCell ref="W26:W27"/>
    <mergeCell ref="T7:T10"/>
    <mergeCell ref="T11:T25"/>
    <mergeCell ref="T26:T27"/>
    <mergeCell ref="U7:U10"/>
    <mergeCell ref="V7:V10"/>
    <mergeCell ref="J26:J27"/>
    <mergeCell ref="K26:K27"/>
    <mergeCell ref="L26:L27"/>
    <mergeCell ref="N7:N10"/>
    <mergeCell ref="M26:M27"/>
    <mergeCell ref="N26:N27"/>
    <mergeCell ref="N11:N25"/>
    <mergeCell ref="B30:G30"/>
    <mergeCell ref="Q30:S30"/>
    <mergeCell ref="B1:C1"/>
    <mergeCell ref="B29:G29"/>
    <mergeCell ref="Q29:S29"/>
    <mergeCell ref="I7:I10"/>
    <mergeCell ref="L7:L10"/>
    <mergeCell ref="M7:M10"/>
    <mergeCell ref="I11:I25"/>
    <mergeCell ref="I26:I27"/>
    <mergeCell ref="L11:L25"/>
    <mergeCell ref="M11:M25"/>
    <mergeCell ref="J7:J10"/>
    <mergeCell ref="J11:J25"/>
    <mergeCell ref="K7:K10"/>
    <mergeCell ref="K11:K25"/>
  </mergeCells>
  <conditionalFormatting sqref="B7:B27 D7:D27">
    <cfRule type="containsBlanks" dxfId="11" priority="53">
      <formula>LEN(TRIM(B7))=0</formula>
    </cfRule>
  </conditionalFormatting>
  <conditionalFormatting sqref="B7:B27">
    <cfRule type="cellIs" dxfId="10" priority="48" operator="greaterThanOrEqual">
      <formula>1</formula>
    </cfRule>
  </conditionalFormatting>
  <conditionalFormatting sqref="S7:S27">
    <cfRule type="cellIs" dxfId="9" priority="45" operator="equal">
      <formula>"VYHOVUJE"</formula>
    </cfRule>
  </conditionalFormatting>
  <conditionalFormatting sqref="S7:S27">
    <cfRule type="cellIs" dxfId="8" priority="44" operator="equal">
      <formula>"NEVYHOVUJE"</formula>
    </cfRule>
  </conditionalFormatting>
  <conditionalFormatting sqref="G7:G27 Q7:Q27">
    <cfRule type="containsBlanks" dxfId="7" priority="25">
      <formula>LEN(TRIM(G7))=0</formula>
    </cfRule>
  </conditionalFormatting>
  <conditionalFormatting sqref="G7:G27 Q7:Q27">
    <cfRule type="notContainsBlanks" dxfId="6" priority="23">
      <formula>LEN(TRIM(G7))&gt;0</formula>
    </cfRule>
  </conditionalFormatting>
  <conditionalFormatting sqref="G7:G27 Q7:Q27">
    <cfRule type="notContainsBlanks" dxfId="5" priority="22">
      <formula>LEN(TRIM(G7))&gt;0</formula>
    </cfRule>
  </conditionalFormatting>
  <conditionalFormatting sqref="G7:G27">
    <cfRule type="notContainsBlanks" dxfId="4" priority="21">
      <formula>LEN(TRIM(G7))&gt;0</formula>
    </cfRule>
  </conditionalFormatting>
  <conditionalFormatting sqref="H7:H27">
    <cfRule type="containsBlanks" dxfId="3" priority="54">
      <formula>LEN(TRIM(H7))=0</formula>
    </cfRule>
  </conditionalFormatting>
  <conditionalFormatting sqref="H7:H27">
    <cfRule type="notContainsBlanks" dxfId="2" priority="56">
      <formula>LEN(TRIM(H7))&gt;0</formula>
    </cfRule>
  </conditionalFormatting>
  <conditionalFormatting sqref="H7:H27">
    <cfRule type="containsText" dxfId="1" priority="3" operator="containsText" text="ANO">
      <formula>NOT(ISERROR(SEARCH("ANO",H7)))</formula>
    </cfRule>
  </conditionalFormatting>
  <conditionalFormatting sqref="H7:H27">
    <cfRule type="containsText" dxfId="0" priority="1" operator="containsText" text="ANO">
      <formula>NOT(ISERROR(SEARCH("ANO",H7)))</formula>
    </cfRule>
  </conditionalFormatting>
  <dataValidations count="3">
    <dataValidation type="list" showInputMessage="1" showErrorMessage="1" sqref="E7:E27" xr:uid="{00000000-0002-0000-0000-000000000000}">
      <formula1>"ks,bal,sada,"</formula1>
    </dataValidation>
    <dataValidation type="list" showInputMessage="1" showErrorMessage="1" sqref="H7:H27 J7" xr:uid="{00000000-0002-0000-0000-000001000000}">
      <formula1>"ANO,NE"</formula1>
    </dataValidation>
    <dataValidation type="list" allowBlank="1" showInputMessage="1" showErrorMessage="1" sqref="J11 J26" xr:uid="{F3DA611F-D4E1-43E2-B038-E904B11708CE}">
      <formula1>"ANO,NE"</formula1>
    </dataValidation>
  </dataValidations>
  <pageMargins left="0.11811023622047245" right="0.15748031496062992" top="0.27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2021-09-06T05:55:26Z</cp:lastPrinted>
  <dcterms:created xsi:type="dcterms:W3CDTF">2014-03-05T12:43:32Z</dcterms:created>
  <dcterms:modified xsi:type="dcterms:W3CDTF">2021-09-06T07:08:03Z</dcterms:modified>
</cp:coreProperties>
</file>